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Y\INF_ELABORADA\"/>
    </mc:Choice>
  </mc:AlternateContent>
  <xr:revisionPtr revIDLastSave="0" documentId="13_ncr:1_{F1EA279C-C987-4675-8F4D-40188ABB7F5F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DIA" localSheetId="2">#REF!</definedName>
    <definedName name="DIA">#REF!</definedName>
    <definedName name="Fecha">#REF!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<sst xmlns="http://schemas.openxmlformats.org/spreadsheetml/2006/main" count="103" uniqueCount="59">
  <si>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</si>
  <si>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</si>
  <si>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</si>
  <si>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</si>
  <si>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</si>
  <si>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</si>
  <si>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</si>
  <si>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</si>
  <si>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</si>
  <si>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</si>
  <si>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</si>
  <si>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</si>
  <si>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</si>
  <si>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</si>
  <si>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</si>
  <si>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</si>
  <si>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</si>
  <si>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</si>
  <si>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</si>
  <si>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</si>
  <si>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</si>
  <si>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</si>
  <si>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</si>
  <si>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</si>
  <si>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</si>
  <si>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</si>
  <si>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</si>
  <si>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</si>
  <si>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</si>
  <si>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</si>
  <si>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</si>
  <si>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</si>
  <si>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</si>
  <si>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</si>
  <si>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</si>
  <si>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</si>
  <si>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</si>
  <si>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</si>
  <si>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</si>
  <si>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</si>
  <si>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</si>
  <si>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</si>
  <si>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</si>
  <si>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</si>
  <si>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</si>
  <si>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</si>
  <si>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</si>
  <si>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</si>
  <si>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</si>
  <si>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</si>
  <si>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</si>
  <si>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Marzo 2024</t>
  </si>
  <si>
    <t>Abril 2024</t>
  </si>
  <si>
    <t>Mayo 2024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</si>
  <si>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ut="06/07/2024 10:58:12" si="2.000000018fdf3564dff878c70a7a5a380ef3a1e999e1b116905856a216a598a5793fa182751c2f562cf185803b38509ddef87b3be07b7d2dd54d31029cb35f74e4ca25dc93246e06fca496c63cd35ad6f741fd75ca29390b973526462f1b1aaf6883da3494c7c65d602490c55d70f89c04bc89d5be72dd79205869d528ba45f995856034bc782b0fd2b00d200117c7410cc6f3e74988102fc0f7d1beb4b5b2319561.p.3082.0.1.Europe/Madrid.upriv*_1*_pidn2*_11*_session*-lat*_1.000000010251486ccac5791563105626228420b8b5ee3e72038af4ae1e62a44e0f06e3f662fc9edf676661491d452957773fbee17627f6ad.000000011b1212864cf5acd25010f18c8cbb8e95b5ee3e72d1409b7bf8ad20534a1958f3fbdc80084591baadbe0ffb3eb7390d34ed63c4d4.0.1.1.BDEbi.D066E1C611E6257C10D00080EF253B44.0-3082.1.1_-0.1.0_-3082.1.1_5.5.0.*0.000000017c222534eef93081bfbae10630926ac0c911585a89412569ca4f7751b2b4e640f5a1508b.0.23.11*.2*.0400*.31152J.e.000000012da810a9641129bfedd5bf084dc0b6fdc911585aac8af0c9295a1f13b60f8b8c0a67ecd4.0.10*.131*.122*.122.0.0" msgID="D1854C1311EF24BC9A360080EF15B097"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nrr="3843" nrc="1060"&gt;&lt;pg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</si>
  <si>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ut="06/07/2024 10:58:30" si="2.000000018fdf3564dff878c70a7a5a380ef3a1e999e1b116905856a216a598a5793fa182751c2f562cf185803b38509ddef87b3be07b7d2dd54d31029cb35f74e4ca25dc93246e06fca496c63cd35ad6f741fd75ca29390b973526462f1b1aaf6883da3494c7c65d602490c55d70f89c04bc89d5be72dd79205869d528ba45f995856034bc782b0fd2b00d200117c7410cc6f3e74988102fc0f7d1beb4b5b2319561.p.3082.0.1.Europe/Madrid.upriv*_1*_pidn2*_11*_session*-lat*_1.000000010251486ccac5791563105626228420b8b5ee3e72038af4ae1e62a44e0f06e3f662fc9edf676661491d452957773fbee17627f6ad.000000011b1212864cf5acd25010f18c8cbb8e95b5ee3e72d1409b7bf8ad20534a1958f3fbdc80084591baadbe0ffb3eb7390d34ed63c4d4.0.1.1.BDEbi.D066E1C611E6257C10D00080EF253B44.0-3082.1.1_-0.1.0_-3082.1.1_5.5.0.*0.000000017c222534eef93081bfbae10630926ac0c911585a89412569ca4f7751b2b4e640f5a1508b.0.23.11*.2*.0400*.31152J.e.000000012da810a9641129bfedd5bf084dc0b6fdc911585aac8af0c9295a1f13b60f8b8c0a67ecd4.0.10*.131*.122*.122.0.0" msgID="D161E19711EF24BC9A360080EF35F097"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nrr="1284" nrc="1560"&gt;&lt;pg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</si>
  <si>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guid="921d3cffeb6f4dbda377b084239690ec" rank="0" ds="1"&gt;&lt;ri hasPG="0" name="Serie AÑOS calidad REE anual por sistema" id="6BB380284658F08CCFFA0E8B80BC76C0" path="Objetos públicos\Informes\Informes macros\Consejo\Serie AÑOS calidad REE anual por sistema" cf="0" prompt="1" ve="0" vm="0" flashpth="C:\Users\fueperro\AppData\Local\Temp\" fimagepth="C:\Users\fueperro\AppData\Local\Temp\" swfn="DashboardViewer.swf" fvars="" dvis=""&gt;&lt;ans&gt;&lt;pan pk="B37D980545FB579A8E14C586038672A6@0@10" aid="" /&gt;&lt;/ans&gt;&lt;ci ps="BI" srv="apcpr64b" prj="BDEbi" prjid="D066E1C611E6257C10D00080EF253B44" li="FUEPERRO" am="s" /&gt;&lt;lu ut="06/07/2024 11:00:14" si="2.000000018fdf3564dff878c70a7a5a380ef3a1e999e1b116905856a216a598a5793fa182751c2f562cf185803b38509ddef87b3be07b7d2dd54d31029cb35f74e4ca25dc93246e06fca496c63cd35ad6f741fd75ca29390b973526462f1b1aaf6883da3494c7c65d602490c55d70f89c04bc89d5be72dd79205869d528ba45f995856034bc782b0fd2b00d200117c7410cc6f3e74988102fc0f7d1beb4b5b2319561.p.3082.0.1.Europe/Madrid.upriv*_1*_pidn2*_11*_session*-lat*_1.000000010251486ccac5791563105626228420b8b5ee3e72038af4ae1e62a44e0f06e3f662fc9edf676661491d452957773fbee17627f6ad.000000011b1212864cf5acd25010f18c8cbb8e95b5ee3e72d1409b7bf8ad20534a1958f3fbdc80084591baadbe0ffb3eb7390d34ed63c4d4.0.1.1.BDEbi.D066E1C611E6257C10D00080EF253B44.0-3082.1.1_-0.1.0_-3082.1.1_5.5.0.*0.000000017c222534eef93081bfbae10630926ac0c911585a89412569ca4f7751b2b4e640f5a1508b.0.23.11*.2*.0400*.31152J.e.000000012da810a9641129bfedd5bf084dc0b6fdc911585aac8af0c9295a1f13b60f8b8c0a67ecd4.0.10*.131*.122*.122.0.0" msgID="1B562B3611EF24BD9A360080EFB5F098"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05_CONSEJO" ece="A1" enr="MSTR.Serie_AÑOS_calidad_REE_anual_por_sistema" ptn="" qtn="" rows="8" cols="11" /&gt;&lt;esdo ews="" ece="" ptn="" /&gt;&lt;/excel&gt;&lt;pgs&gt;&lt;pg rows="5" cols="9" nrr="40" nrc="72"&gt;&lt;pg /&gt;&lt;bls&gt;&lt;bl sr="1" sc="1" rfetch="5" cfetch="9" posid="1" darows="0" dacols="1"&gt;&lt;excel&gt;&lt;epo ews="Data 05_CONSEJO" ece="A1" enr="MSTR.Serie_AÑOS_calidad_REE_anual_por_sistema" ptn="" qtn="" rows="8" cols="11" /&gt;&lt;esdo ews="" ece="" ptn="" /&gt;&lt;/excel&gt;&lt;gridRng&gt;&lt;sect id="TITLE_AREA" rngprop="1:1:3:2" /&gt;&lt;sect id="ROWHEADERS_AREA" rngprop="4:1:5:2" /&gt;&lt;sect id="COLUMNHEADERS_AREA" rngprop="1:3:3:9" /&gt;&lt;sect id="DATA_AREA" rngprop="4:3:5:9" /&gt;&lt;/gridRng&gt;&lt;shapes /&gt;&lt;/bl&gt;&lt;/bls&gt;&lt;/pg&gt;&lt;/pgs&gt;&lt;/rptloc&gt;&lt;/mi&gt;</t>
  </si>
  <si>
    <t>f416d6a8830649c2a9237748f707e40e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</si>
  <si>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ut="06/10/2024 10:47:51" si="2.000000019365b387d735620ce4b440a0dcfb72254b4ced37bfe796a45bbf545fd7e9a50f4f38e2aa52419bb3956847536590ddaaad7b910393f594c1963e8badddcb0cde1fef6761fc884a6c2327e15f8a23b9d8380286674c648eeed26e6238d99fef9930269030932f2c18725104136769af512c4709fa61dc3021441ac0acd4932bcc4be99651ee46d23ca4bb77f9044db0f775dcd1f257a87ec31adf196b720e.p.3082.0.1.Europe/Madrid.upriv*_1*_pidn2*_21*_session*-lat*_1.000000011236a69591952beb1940692bc9e84685b5ee3e7265e19f885dd7c70153aa626e58e687937d3aa381bfef3907e1675886b9d62aaa.0000000167c709e69c21455b1f333df0396e5c1cb5ee3e722e6bc6bb4193948b6b4398964b95339966814c815900f180207bc4957699cd2d.0.1.1.BDEbi.D066E1C611E6257C10D00080EF253B44.0-3082.1.1_-0.1.0_-3082.1.1_5.5.0.*0.00000001150e4661abc9b6f862c3360af5a1b023c911585a4408168507c28a83fbf77d33213ee10d.0.23.11*.2*.0400*.31152J.e.00000001af4f749ac72aa7102e7d70786810ace7c911585a0ec547956d10c9c1c45e56c98b84d61d.0.10*.131*.122*.122.0.0" msgID="D954C0A611EF271663450080EF95C20F"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nrr="3858" nrc="1060"&gt;&lt;pg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</si>
</sst>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1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  <xf numFmtId="180" fontId="31" fillId="6" borderId="6">
      <alignment horizontal="right" vertical="center"/>
    </xf>
  </cellStyleXfs>
  <cellXfs count="97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11" fontId="0" fillId="0" borderId="0" xfId="0" applyNumberFormat="1"/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1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17_db6fd7b4-06ea-4610-a87a-c64b0af07945" xfId="30" xr:uid="{0131B5C3-EE80-4F85-AF81-FF04584BD04E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1" defaultTableStyle="TableStyleMedium9" defaultPivotStyle="PivotStyleLight16">
    <tableStyle name="Invisible" pivot="0" table="0" count="0" xr9:uid="{05766250-6FEC-4ECE-AC8F-8870F806B18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F3300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3.042154543504015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97.5</c:v>
                </c:pt>
                <c:pt idx="1">
                  <c:v>97.62</c:v>
                </c:pt>
                <c:pt idx="2">
                  <c:v>97.46</c:v>
                </c:pt>
                <c:pt idx="3">
                  <c:v>97.34</c:v>
                </c:pt>
                <c:pt idx="4">
                  <c:v>97.25</c:v>
                </c:pt>
                <c:pt idx="5">
                  <c:v>96.64</c:v>
                </c:pt>
                <c:pt idx="6">
                  <c:v>96.84</c:v>
                </c:pt>
                <c:pt idx="7">
                  <c:v>98.17</c:v>
                </c:pt>
                <c:pt idx="8">
                  <c:v>98.91</c:v>
                </c:pt>
                <c:pt idx="9">
                  <c:v>97.94</c:v>
                </c:pt>
                <c:pt idx="10">
                  <c:v>97.1</c:v>
                </c:pt>
                <c:pt idx="11">
                  <c:v>96.94</c:v>
                </c:pt>
                <c:pt idx="12">
                  <c:v>97.14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95.94</c:v>
                </c:pt>
                <c:pt idx="1">
                  <c:v>98.39</c:v>
                </c:pt>
                <c:pt idx="2">
                  <c:v>98.66</c:v>
                </c:pt>
                <c:pt idx="3">
                  <c:v>99.56</c:v>
                </c:pt>
                <c:pt idx="4">
                  <c:v>99.31</c:v>
                </c:pt>
                <c:pt idx="5">
                  <c:v>98.12</c:v>
                </c:pt>
                <c:pt idx="6">
                  <c:v>94.39</c:v>
                </c:pt>
                <c:pt idx="7">
                  <c:v>97.63</c:v>
                </c:pt>
                <c:pt idx="8">
                  <c:v>99.29</c:v>
                </c:pt>
                <c:pt idx="9">
                  <c:v>97.52</c:v>
                </c:pt>
                <c:pt idx="10">
                  <c:v>98.97</c:v>
                </c:pt>
                <c:pt idx="11">
                  <c:v>96.64</c:v>
                </c:pt>
                <c:pt idx="12">
                  <c:v>96.43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1.738374024859433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98.55</c:v>
                </c:pt>
                <c:pt idx="1">
                  <c:v>98.94</c:v>
                </c:pt>
                <c:pt idx="2">
                  <c:v>98.16</c:v>
                </c:pt>
                <c:pt idx="3">
                  <c:v>99.45</c:v>
                </c:pt>
                <c:pt idx="4">
                  <c:v>99.56</c:v>
                </c:pt>
                <c:pt idx="5">
                  <c:v>99.39</c:v>
                </c:pt>
                <c:pt idx="6">
                  <c:v>98.99</c:v>
                </c:pt>
                <c:pt idx="7">
                  <c:v>99.8</c:v>
                </c:pt>
                <c:pt idx="8">
                  <c:v>99.66</c:v>
                </c:pt>
                <c:pt idx="9">
                  <c:v>99.4</c:v>
                </c:pt>
                <c:pt idx="10">
                  <c:v>99.37</c:v>
                </c:pt>
                <c:pt idx="11">
                  <c:v>99.44</c:v>
                </c:pt>
                <c:pt idx="12">
                  <c:v>98.85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H25" sqref="H25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Mayo 2024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E40" sqref="E40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Mayo 2024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0" t="s">
        <v>12</v>
      </c>
      <c r="D7" s="15"/>
      <c r="E7" s="25"/>
      <c r="F7" s="26" t="s">
        <v>3</v>
      </c>
      <c r="G7" s="10"/>
      <c r="H7" s="88" t="s">
        <v>4</v>
      </c>
      <c r="I7" s="88"/>
      <c r="J7" s="88"/>
      <c r="K7" s="27"/>
    </row>
    <row r="8" spans="1:18" ht="12.75" customHeight="1">
      <c r="A8" s="4"/>
      <c r="B8" s="5"/>
      <c r="C8" s="90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22210.409999999996</v>
      </c>
      <c r="G9" s="35"/>
      <c r="H9" s="35">
        <f>SUM(H10:H12)</f>
        <v>19584.616709999998</v>
      </c>
      <c r="I9" s="35">
        <f>SUM(I10:I12)</f>
        <v>2004.5500000000002</v>
      </c>
      <c r="J9" s="35">
        <f>SUM(J10:J12)</f>
        <v>1662.2140000000002</v>
      </c>
      <c r="K9" s="35">
        <f>SUM(F9,H9:J9)</f>
        <v>45461.790709999994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22093.42</v>
      </c>
      <c r="G10" s="37"/>
      <c r="H10" s="37">
        <v>18760.334709999999</v>
      </c>
      <c r="I10" s="37">
        <v>1141.6150000000002</v>
      </c>
      <c r="J10" s="37">
        <v>1293.3710000000001</v>
      </c>
      <c r="K10" s="37">
        <f>SUM(F10,H10:J10)</f>
        <v>43288.740709999991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44.603000000000002</v>
      </c>
      <c r="K11" s="37">
        <f>SUM(F11,H11:J11)</f>
        <v>945.34099999999989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588.28200000000004</v>
      </c>
      <c r="I12" s="49">
        <v>227.047</v>
      </c>
      <c r="J12" s="49">
        <v>324.24</v>
      </c>
      <c r="K12" s="49">
        <f>SUM(F12,H12:J12)</f>
        <v>1227.7090000000001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1716</v>
      </c>
      <c r="G13" s="39"/>
      <c r="H13" s="39">
        <v>3375</v>
      </c>
      <c r="I13" s="39">
        <v>724</v>
      </c>
      <c r="J13" s="39">
        <v>701</v>
      </c>
      <c r="K13" s="39">
        <f>SUM(F13:J13)</f>
        <v>6516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85915</v>
      </c>
      <c r="G14" s="35"/>
      <c r="H14" s="35">
        <v>1363</v>
      </c>
      <c r="I14" s="35">
        <v>3998</v>
      </c>
      <c r="J14" s="35">
        <v>4415</v>
      </c>
      <c r="K14" s="35">
        <f>SUM(F14,H14:J14)</f>
        <v>95691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158</v>
      </c>
      <c r="G15" s="49"/>
      <c r="H15" s="49">
        <v>3</v>
      </c>
      <c r="I15" s="49">
        <v>42</v>
      </c>
      <c r="J15" s="49">
        <v>40</v>
      </c>
      <c r="K15" s="49">
        <f>SUM(F15,H15:J15)</f>
        <v>243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11300</v>
      </c>
      <c r="G16" s="35"/>
      <c r="H16" s="35">
        <v>3722</v>
      </c>
      <c r="I16" s="35">
        <v>496</v>
      </c>
      <c r="J16" s="35">
        <v>36</v>
      </c>
      <c r="K16" s="35">
        <f>SUM(F16:J16)</f>
        <v>15554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77</v>
      </c>
      <c r="G17" s="49"/>
      <c r="H17" s="49">
        <v>55</v>
      </c>
      <c r="I17" s="49">
        <v>28</v>
      </c>
      <c r="J17" s="49">
        <v>5</v>
      </c>
      <c r="K17" s="49">
        <f>SUM(F17:J17)</f>
        <v>165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89" t="s">
        <v>13</v>
      </c>
      <c r="F20" s="89"/>
      <c r="G20" s="89"/>
      <c r="H20" s="89"/>
      <c r="I20" s="89"/>
      <c r="J20" s="89"/>
      <c r="K20" s="89"/>
    </row>
    <row r="21" spans="1:17" ht="12" customHeight="1">
      <c r="C21" s="13"/>
      <c r="E21" s="91" t="s">
        <v>30</v>
      </c>
      <c r="F21" s="91"/>
      <c r="G21" s="91"/>
      <c r="H21" s="91"/>
      <c r="I21" s="91"/>
      <c r="J21" s="91"/>
      <c r="K21" s="91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E40" sqref="E40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Mayo 2024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2" t="s">
        <v>25</v>
      </c>
      <c r="D7" s="22"/>
      <c r="E7" s="60"/>
    </row>
    <row r="8" spans="2:11" s="19" customFormat="1" ht="12.75" customHeight="1">
      <c r="B8" s="18"/>
      <c r="C8" s="92"/>
      <c r="D8" s="22"/>
      <c r="E8" s="60"/>
    </row>
    <row r="9" spans="2:11" s="19" customFormat="1" ht="12.75" customHeight="1">
      <c r="B9" s="18"/>
      <c r="C9" s="92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C33" sqref="C33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Mayo 2024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0" t="s">
        <v>27</v>
      </c>
      <c r="C7" s="63"/>
      <c r="D7" s="78" t="str">
        <f>'Data 1'!B16</f>
        <v>Mayo 2024</v>
      </c>
      <c r="E7" s="64" t="s">
        <v>15</v>
      </c>
    </row>
    <row r="8" spans="2:6" ht="12.75" customHeight="1">
      <c r="B8" s="90"/>
      <c r="C8" s="58" t="s">
        <v>24</v>
      </c>
      <c r="D8" s="58"/>
      <c r="E8" s="58"/>
    </row>
    <row r="9" spans="2:6" ht="12.75" customHeight="1">
      <c r="B9" s="90"/>
      <c r="C9" s="50" t="s">
        <v>16</v>
      </c>
      <c r="D9" s="51">
        <f>'Data 1'!M16</f>
        <v>0.5</v>
      </c>
      <c r="E9" s="51">
        <f>'Data 1'!P16</f>
        <v>3.03</v>
      </c>
      <c r="F9" s="46"/>
    </row>
    <row r="10" spans="2:6" ht="12.75" customHeight="1">
      <c r="B10" s="62"/>
      <c r="C10" s="52" t="s">
        <v>17</v>
      </c>
      <c r="D10" s="53">
        <f>'Data 1'!G16</f>
        <v>1.23E-3</v>
      </c>
      <c r="E10" s="53">
        <f>'Data 1'!J16</f>
        <v>7.0000000000000001E-3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0.23</v>
      </c>
      <c r="E12" s="55">
        <f>'Data 1'!Q16</f>
        <v>0.23</v>
      </c>
    </row>
    <row r="13" spans="2:6" ht="12.75" customHeight="1">
      <c r="C13" s="56" t="s">
        <v>23</v>
      </c>
      <c r="D13" s="57">
        <f>'Data 1'!H16</f>
        <v>2.1000000000000001E-2</v>
      </c>
      <c r="E13" s="57">
        <f>'Data 1'!K16</f>
        <v>7.8E-2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1.46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8.8999999999999996E-2</v>
      </c>
    </row>
    <row r="17" spans="3:5" ht="27.75" customHeight="1">
      <c r="C17" s="93" t="s">
        <v>18</v>
      </c>
      <c r="D17" s="93"/>
      <c r="E17" s="93"/>
    </row>
    <row r="18" spans="3:5" ht="12.75" customHeight="1">
      <c r="C18" s="93"/>
      <c r="D18" s="93"/>
      <c r="E18" s="93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E40" sqref="E40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4" t="s">
        <v>38</v>
      </c>
      <c r="E1" s="95"/>
      <c r="F1" s="96"/>
      <c r="G1" s="94" t="s">
        <v>39</v>
      </c>
      <c r="H1" s="95"/>
      <c r="I1" s="96"/>
      <c r="J1" s="94" t="s">
        <v>32</v>
      </c>
      <c r="K1" s="95"/>
      <c r="L1" s="96"/>
      <c r="M1" s="94" t="s">
        <v>40</v>
      </c>
      <c r="N1" s="95"/>
      <c r="O1" s="96"/>
      <c r="P1" s="94" t="s">
        <v>31</v>
      </c>
      <c r="Q1" s="95"/>
      <c r="R1" s="95"/>
    </row>
    <row r="2" spans="1:18">
      <c r="A2"/>
      <c r="B2" s="80"/>
      <c r="C2" s="80" t="s">
        <v>35</v>
      </c>
      <c r="D2" s="87" t="s">
        <v>5</v>
      </c>
      <c r="E2" s="87" t="s">
        <v>1</v>
      </c>
      <c r="F2" s="87" t="s">
        <v>2</v>
      </c>
      <c r="G2" s="87" t="s">
        <v>5</v>
      </c>
      <c r="H2" s="87" t="s">
        <v>1</v>
      </c>
      <c r="I2" s="87" t="s">
        <v>2</v>
      </c>
      <c r="J2" s="87" t="s">
        <v>5</v>
      </c>
      <c r="K2" s="87" t="s">
        <v>1</v>
      </c>
      <c r="L2" s="87" t="s">
        <v>2</v>
      </c>
      <c r="M2" s="87" t="s">
        <v>5</v>
      </c>
      <c r="N2" s="87" t="s">
        <v>1</v>
      </c>
      <c r="O2" s="87" t="s">
        <v>2</v>
      </c>
      <c r="P2" s="87" t="s">
        <v>5</v>
      </c>
      <c r="Q2" s="87" t="s">
        <v>1</v>
      </c>
      <c r="R2" s="87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M</v>
      </c>
      <c r="B4" s="83" t="s">
        <v>41</v>
      </c>
      <c r="C4" s="83" t="s">
        <v>37</v>
      </c>
      <c r="D4" s="84">
        <v>97.5</v>
      </c>
      <c r="E4" s="84">
        <v>95.94</v>
      </c>
      <c r="F4" s="84">
        <v>98.55</v>
      </c>
      <c r="G4" s="85">
        <v>5.9100000000000003E-3</v>
      </c>
      <c r="H4" s="85">
        <v>0</v>
      </c>
      <c r="I4" s="85">
        <v>0</v>
      </c>
      <c r="J4" s="85">
        <v>0.25</v>
      </c>
      <c r="K4" s="85">
        <v>0.504</v>
      </c>
      <c r="L4" s="85">
        <v>0.79800000000000004</v>
      </c>
      <c r="M4" s="86">
        <v>2.37</v>
      </c>
      <c r="N4" s="86">
        <v>0</v>
      </c>
      <c r="O4" s="86">
        <v>0</v>
      </c>
      <c r="P4" s="86">
        <v>108.32</v>
      </c>
      <c r="Q4" s="86">
        <v>5.01</v>
      </c>
      <c r="R4" s="86">
        <v>12.7</v>
      </c>
    </row>
    <row r="5" spans="1:18">
      <c r="A5" s="79" t="str">
        <f t="shared" ref="A5:A16" si="0">MID(B5,1,1)</f>
        <v>J</v>
      </c>
      <c r="B5" s="83" t="s">
        <v>42</v>
      </c>
      <c r="C5" s="83" t="s">
        <v>37</v>
      </c>
      <c r="D5" s="84">
        <v>97.62</v>
      </c>
      <c r="E5" s="84">
        <v>98.39</v>
      </c>
      <c r="F5" s="84">
        <v>98.94</v>
      </c>
      <c r="G5" s="85">
        <v>3.8010000000000002E-2</v>
      </c>
      <c r="H5" s="85">
        <v>0.17</v>
      </c>
      <c r="I5" s="85">
        <v>0</v>
      </c>
      <c r="J5" s="85">
        <v>0.28799999999999998</v>
      </c>
      <c r="K5" s="85">
        <v>0.68899999999999995</v>
      </c>
      <c r="L5" s="85">
        <v>0.79400000000000004</v>
      </c>
      <c r="M5" s="86">
        <v>16.3</v>
      </c>
      <c r="N5" s="86">
        <v>2.15</v>
      </c>
      <c r="O5" s="86">
        <v>0</v>
      </c>
      <c r="P5" s="86">
        <v>124.62</v>
      </c>
      <c r="Q5" s="86">
        <v>7.16</v>
      </c>
      <c r="R5" s="86">
        <v>12.7</v>
      </c>
    </row>
    <row r="6" spans="1:18">
      <c r="A6" s="79" t="str">
        <f t="shared" si="0"/>
        <v>J</v>
      </c>
      <c r="B6" s="83" t="s">
        <v>43</v>
      </c>
      <c r="C6" s="83" t="s">
        <v>37</v>
      </c>
      <c r="D6" s="84">
        <v>97.46</v>
      </c>
      <c r="E6" s="84">
        <v>98.66</v>
      </c>
      <c r="F6" s="84">
        <v>98.16</v>
      </c>
      <c r="G6" s="85">
        <v>4.4000000000000002E-4</v>
      </c>
      <c r="H6" s="85">
        <v>0</v>
      </c>
      <c r="I6" s="85">
        <v>0</v>
      </c>
      <c r="J6" s="85">
        <v>0.28399999999999997</v>
      </c>
      <c r="K6" s="85">
        <v>0.63500000000000001</v>
      </c>
      <c r="L6" s="85">
        <v>0.78600000000000003</v>
      </c>
      <c r="M6" s="86">
        <v>0.21</v>
      </c>
      <c r="N6" s="86">
        <v>0</v>
      </c>
      <c r="O6" s="86">
        <v>0</v>
      </c>
      <c r="P6" s="86">
        <v>124.83</v>
      </c>
      <c r="Q6" s="86">
        <v>7.16</v>
      </c>
      <c r="R6" s="86">
        <v>12.7</v>
      </c>
    </row>
    <row r="7" spans="1:18">
      <c r="A7" s="79" t="str">
        <f t="shared" si="0"/>
        <v>A</v>
      </c>
      <c r="B7" s="83" t="s">
        <v>44</v>
      </c>
      <c r="C7" s="83" t="s">
        <v>37</v>
      </c>
      <c r="D7" s="84">
        <v>97.34</v>
      </c>
      <c r="E7" s="84">
        <v>99.56</v>
      </c>
      <c r="F7" s="84">
        <v>99.45</v>
      </c>
      <c r="G7" s="85">
        <v>4.5300000000000002E-3</v>
      </c>
      <c r="H7" s="85">
        <v>0</v>
      </c>
      <c r="I7" s="85">
        <v>0</v>
      </c>
      <c r="J7" s="85">
        <v>0.28799999999999998</v>
      </c>
      <c r="K7" s="85">
        <v>0.60399999999999998</v>
      </c>
      <c r="L7" s="85">
        <v>0.77500000000000002</v>
      </c>
      <c r="M7" s="86">
        <v>2.04</v>
      </c>
      <c r="N7" s="86">
        <v>0</v>
      </c>
      <c r="O7" s="86">
        <v>0</v>
      </c>
      <c r="P7" s="86">
        <v>126.87</v>
      </c>
      <c r="Q7" s="86">
        <v>7.16</v>
      </c>
      <c r="R7" s="86">
        <v>12.7</v>
      </c>
    </row>
    <row r="8" spans="1:18">
      <c r="A8" s="79" t="str">
        <f t="shared" si="0"/>
        <v>S</v>
      </c>
      <c r="B8" s="83" t="s">
        <v>45</v>
      </c>
      <c r="C8" s="83" t="s">
        <v>37</v>
      </c>
      <c r="D8" s="84">
        <v>97.25</v>
      </c>
      <c r="E8" s="84">
        <v>99.31</v>
      </c>
      <c r="F8" s="84">
        <v>99.56</v>
      </c>
      <c r="G8" s="85">
        <v>6.6E-4</v>
      </c>
      <c r="H8" s="85">
        <v>0</v>
      </c>
      <c r="I8" s="85">
        <v>0</v>
      </c>
      <c r="J8" s="85">
        <v>0.28999999999999998</v>
      </c>
      <c r="K8" s="85">
        <v>0.59699999999999998</v>
      </c>
      <c r="L8" s="85">
        <v>0.77</v>
      </c>
      <c r="M8" s="86">
        <v>0.28000000000000003</v>
      </c>
      <c r="N8" s="86">
        <v>0</v>
      </c>
      <c r="O8" s="86">
        <v>0</v>
      </c>
      <c r="P8" s="86">
        <v>127.15</v>
      </c>
      <c r="Q8" s="86">
        <v>7.16</v>
      </c>
      <c r="R8" s="86">
        <v>12.7</v>
      </c>
    </row>
    <row r="9" spans="1:18">
      <c r="A9" s="79" t="str">
        <f t="shared" si="0"/>
        <v>O</v>
      </c>
      <c r="B9" s="83" t="s">
        <v>46</v>
      </c>
      <c r="C9" s="83" t="s">
        <v>37</v>
      </c>
      <c r="D9" s="84">
        <v>96.64</v>
      </c>
      <c r="E9" s="84">
        <v>98.12</v>
      </c>
      <c r="F9" s="84">
        <v>99.39</v>
      </c>
      <c r="G9" s="85">
        <v>1.65E-3</v>
      </c>
      <c r="H9" s="85">
        <v>0</v>
      </c>
      <c r="I9" s="85">
        <v>0</v>
      </c>
      <c r="J9" s="85">
        <v>0.29299999999999998</v>
      </c>
      <c r="K9" s="85">
        <v>0.60199999999999998</v>
      </c>
      <c r="L9" s="85">
        <v>0.76300000000000001</v>
      </c>
      <c r="M9" s="86">
        <v>0.68</v>
      </c>
      <c r="N9" s="86">
        <v>0</v>
      </c>
      <c r="O9" s="86">
        <v>0</v>
      </c>
      <c r="P9" s="86">
        <v>127.83</v>
      </c>
      <c r="Q9" s="86">
        <v>7.16</v>
      </c>
      <c r="R9" s="86">
        <v>12.7</v>
      </c>
    </row>
    <row r="10" spans="1:18">
      <c r="A10" s="79" t="str">
        <f t="shared" si="0"/>
        <v>N</v>
      </c>
      <c r="B10" s="83" t="s">
        <v>47</v>
      </c>
      <c r="C10" s="83" t="s">
        <v>37</v>
      </c>
      <c r="D10" s="84">
        <v>96.84</v>
      </c>
      <c r="E10" s="84">
        <v>94.39</v>
      </c>
      <c r="F10" s="84">
        <v>98.99</v>
      </c>
      <c r="G10" s="85">
        <v>1.1E-4</v>
      </c>
      <c r="H10" s="85">
        <v>0</v>
      </c>
      <c r="I10" s="85">
        <v>0</v>
      </c>
      <c r="J10" s="85">
        <v>0.29299999999999998</v>
      </c>
      <c r="K10" s="85">
        <v>0.61699999999999999</v>
      </c>
      <c r="L10" s="85">
        <v>0.76200000000000001</v>
      </c>
      <c r="M10" s="86">
        <v>0.05</v>
      </c>
      <c r="N10" s="86">
        <v>0</v>
      </c>
      <c r="O10" s="86">
        <v>0</v>
      </c>
      <c r="P10" s="86">
        <v>127.88</v>
      </c>
      <c r="Q10" s="86">
        <v>7.16</v>
      </c>
      <c r="R10" s="86">
        <v>12.7</v>
      </c>
    </row>
    <row r="11" spans="1:18">
      <c r="A11" s="79" t="str">
        <f t="shared" si="0"/>
        <v>D</v>
      </c>
      <c r="B11" s="83" t="s">
        <v>48</v>
      </c>
      <c r="C11" s="83" t="s">
        <v>37</v>
      </c>
      <c r="D11" s="84">
        <v>98.17</v>
      </c>
      <c r="E11" s="84">
        <v>97.63</v>
      </c>
      <c r="F11" s="84">
        <v>99.8</v>
      </c>
      <c r="G11" s="85">
        <v>0</v>
      </c>
      <c r="H11" s="85">
        <v>0</v>
      </c>
      <c r="I11" s="85">
        <v>0.67600000000000005</v>
      </c>
      <c r="J11" s="85">
        <v>0.29299999999999998</v>
      </c>
      <c r="K11" s="85">
        <v>0.627</v>
      </c>
      <c r="L11" s="85">
        <v>1.4419999999999999</v>
      </c>
      <c r="M11" s="86">
        <v>0</v>
      </c>
      <c r="N11" s="86">
        <v>0</v>
      </c>
      <c r="O11" s="86">
        <v>11.35</v>
      </c>
      <c r="P11" s="86">
        <v>127.88</v>
      </c>
      <c r="Q11" s="86">
        <v>7.16</v>
      </c>
      <c r="R11" s="86">
        <v>24.05</v>
      </c>
    </row>
    <row r="12" spans="1:18">
      <c r="A12" s="79" t="str">
        <f t="shared" si="0"/>
        <v>E</v>
      </c>
      <c r="B12" s="83" t="s">
        <v>49</v>
      </c>
      <c r="C12" s="83" t="s">
        <v>37</v>
      </c>
      <c r="D12" s="84">
        <v>98.91</v>
      </c>
      <c r="E12" s="84">
        <v>99.29</v>
      </c>
      <c r="F12" s="84">
        <v>99.66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</row>
    <row r="13" spans="1:18">
      <c r="A13" s="79" t="str">
        <f t="shared" si="0"/>
        <v>F</v>
      </c>
      <c r="B13" s="83" t="s">
        <v>50</v>
      </c>
      <c r="C13" s="83" t="s">
        <v>37</v>
      </c>
      <c r="D13" s="84">
        <v>97.94</v>
      </c>
      <c r="E13" s="84">
        <v>97.52</v>
      </c>
      <c r="F13" s="84">
        <v>99.4</v>
      </c>
      <c r="G13" s="85">
        <v>3.1800000000000001E-3</v>
      </c>
      <c r="H13" s="85">
        <v>0</v>
      </c>
      <c r="I13" s="85">
        <v>8.7999999999999995E-2</v>
      </c>
      <c r="J13" s="85">
        <v>3.0000000000000001E-3</v>
      </c>
      <c r="K13" s="85">
        <v>0</v>
      </c>
      <c r="L13" s="85">
        <v>8.7999999999999995E-2</v>
      </c>
      <c r="M13" s="86">
        <v>1.45</v>
      </c>
      <c r="N13" s="86">
        <v>0</v>
      </c>
      <c r="O13" s="86">
        <v>1.46</v>
      </c>
      <c r="P13" s="86">
        <v>1.45</v>
      </c>
      <c r="Q13" s="86">
        <v>0</v>
      </c>
      <c r="R13" s="86">
        <v>1.46</v>
      </c>
    </row>
    <row r="14" spans="1:18">
      <c r="A14" s="79" t="str">
        <f t="shared" si="0"/>
        <v>M</v>
      </c>
      <c r="B14" s="83" t="s">
        <v>51</v>
      </c>
      <c r="C14" s="83" t="s">
        <v>37</v>
      </c>
      <c r="D14" s="84">
        <v>97.1</v>
      </c>
      <c r="E14" s="84">
        <v>98.97</v>
      </c>
      <c r="F14" s="84">
        <v>99.37</v>
      </c>
      <c r="G14" s="85">
        <v>2.49E-3</v>
      </c>
      <c r="H14" s="85">
        <v>0</v>
      </c>
      <c r="I14" s="85">
        <v>0</v>
      </c>
      <c r="J14" s="85">
        <v>6.0000000000000001E-3</v>
      </c>
      <c r="K14" s="85">
        <v>0</v>
      </c>
      <c r="L14" s="85">
        <v>8.8999999999999996E-2</v>
      </c>
      <c r="M14" s="86">
        <v>1.08</v>
      </c>
      <c r="N14" s="86">
        <v>0</v>
      </c>
      <c r="O14" s="86">
        <v>0</v>
      </c>
      <c r="P14" s="86">
        <v>2.5299999999999998</v>
      </c>
      <c r="Q14" s="86">
        <v>0</v>
      </c>
      <c r="R14" s="86">
        <v>1.46</v>
      </c>
    </row>
    <row r="15" spans="1:18">
      <c r="A15" s="79" t="str">
        <f t="shared" si="0"/>
        <v>A</v>
      </c>
      <c r="B15" s="83" t="s">
        <v>52</v>
      </c>
      <c r="C15" s="83" t="s">
        <v>37</v>
      </c>
      <c r="D15" s="84">
        <v>96.94</v>
      </c>
      <c r="E15" s="84">
        <v>96.64</v>
      </c>
      <c r="F15" s="84">
        <v>99.44</v>
      </c>
      <c r="G15" s="85">
        <v>0</v>
      </c>
      <c r="H15" s="85">
        <v>0</v>
      </c>
      <c r="I15" s="85">
        <v>0</v>
      </c>
      <c r="J15" s="85">
        <v>6.0000000000000001E-3</v>
      </c>
      <c r="K15" s="85">
        <v>0</v>
      </c>
      <c r="L15" s="85">
        <v>8.8999999999999996E-2</v>
      </c>
      <c r="M15" s="86">
        <v>0</v>
      </c>
      <c r="N15" s="86">
        <v>0</v>
      </c>
      <c r="O15" s="86">
        <v>0</v>
      </c>
      <c r="P15" s="86">
        <v>2.5299999999999998</v>
      </c>
      <c r="Q15" s="86">
        <v>0</v>
      </c>
      <c r="R15" s="86">
        <v>1.46</v>
      </c>
    </row>
    <row r="16" spans="1:18">
      <c r="A16" s="79" t="str">
        <f t="shared" si="0"/>
        <v>M</v>
      </c>
      <c r="B16" s="83" t="s">
        <v>53</v>
      </c>
      <c r="C16" s="83" t="s">
        <v>37</v>
      </c>
      <c r="D16" s="84">
        <v>97.14</v>
      </c>
      <c r="E16" s="84">
        <v>96.43</v>
      </c>
      <c r="F16" s="84">
        <v>98.85</v>
      </c>
      <c r="G16" s="85">
        <v>1.23E-3</v>
      </c>
      <c r="H16" s="85">
        <v>2.1000000000000001E-2</v>
      </c>
      <c r="I16" s="85">
        <v>0</v>
      </c>
      <c r="J16" s="85">
        <v>7.0000000000000001E-3</v>
      </c>
      <c r="K16" s="85">
        <v>7.8E-2</v>
      </c>
      <c r="L16" s="85">
        <v>8.8999999999999996E-2</v>
      </c>
      <c r="M16" s="86">
        <v>0.5</v>
      </c>
      <c r="N16" s="86">
        <v>0.23</v>
      </c>
      <c r="O16" s="86">
        <v>0</v>
      </c>
      <c r="P16" s="86">
        <v>3.03</v>
      </c>
      <c r="Q16" s="86">
        <v>0.23</v>
      </c>
      <c r="R16" s="86">
        <v>1.46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5"/>
  <sheetViews>
    <sheetView workbookViewId="0"/>
  </sheetViews>
  <sheetFormatPr baseColWidth="10" defaultRowHeight="12.75"/>
  <sheetData>
    <row r="1" spans="1:2">
      <c r="A1">
        <v>4</v>
      </c>
      <c r="B1" s="82" t="s">
        <v>57</v>
      </c>
    </row>
    <row r="2" spans="1:2">
      <c r="A2" t="s">
        <v>55</v>
      </c>
    </row>
    <row r="3" spans="1:2">
      <c r="A3" t="s">
        <v>58</v>
      </c>
    </row>
    <row r="4" spans="1:2">
      <c r="A4" t="s">
        <v>54</v>
      </c>
    </row>
    <row r="5" spans="1:2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2024-06-12T10:58:01Z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