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ENE\INF_ELABORADA\"/>
    </mc:Choice>
  </mc:AlternateContent>
  <xr:revisionPtr revIDLastSave="0" documentId="13_ncr:1_{97D497F2-3CCC-429B-BA70-FB567C378AC5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2" l="1"/>
  <c r="K21" i="82"/>
  <c r="K20" i="82"/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<sst xmlns="http://schemas.openxmlformats.org/spreadsheetml/2006/main" count="106" uniqueCount="61">
  <si>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</si>
  <si>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</si>
  <si>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</si>
  <si>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</si>
  <si>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</si>
  <si>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</si>
  <si>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</si>
  <si>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</si>
  <si>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</si>
  <si>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</si>
  <si>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</si>
  <si>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</si>
  <si>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</si>
  <si>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</si>
  <si>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</si>
  <si>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</si>
  <si>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</si>
  <si>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</si>
  <si>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</si>
  <si>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</si>
  <si>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</si>
  <si>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</si>
  <si>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</si>
  <si>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</si>
  <si>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</si>
  <si>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</si>
  <si>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</si>
  <si>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</si>
  <si>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</si>
  <si>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</si>
  <si>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</si>
  <si>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</si>
  <si>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</si>
  <si>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</si>
  <si>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</si>
  <si>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</si>
  <si>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</si>
  <si>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</si>
  <si>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</si>
  <si>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</si>
  <si>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</si>
  <si>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</si>
  <si>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</si>
  <si>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</si>
  <si>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</si>
  <si>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</si>
  <si>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</si>
  <si>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</si>
  <si>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</si>
  <si>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</si>
  <si>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</si>
  <si>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</si>
  <si>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</si>
  <si>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Capacidad dinámica de línea (DLR)</t>
  </si>
  <si>
    <t>Compensadores estáticos (MVAr)</t>
  </si>
  <si>
    <t>Enero 2025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</si>
  <si>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ut="02/10/2025 15:57:08" si="2.000000019a565751024bc92c6a4c5db3622fe032c4f7ec881dc1a6521992557f5a35aada037744eb6e3e87d93fb1990f639606c7357bf716e1a3e1e91ef80be9062c54ea22f2c820de31925761fed383c62870c912d78f8f5f48f9028ec20a98e063d6f599ccf3c2d903a3c3e7d072c712b85220fc7ac7c6721f88af2958a5df95181412d8e4579158aff7881f352b3459e9b015aa2631da8b53713bd694c553617b.p.3082.0.1.Europe/Madrid.upriv*_1*_pidn2*_12*_session*-lat*_1.000000017f73cb5f56d1c6e70cab8c0b4f4368a5b5ee3e72851ebf5f277ce5bd8d6120251dd94492e22fa85afa300a05891f8ec04a69b420.00000001f9fc007bd0e28a2c06d2823eb887c640b5ee3e72bb09c0d5c94c780c918a44fe8660f98747cc46ee5cff208a1533af19bcba78b0.0.1.1.BDEbi.D066E1C611E6257C10D00080EF253B44.0-3082.1.1_-0.1.0_-3082.1.1_5.5.0.*0.000000015ab37b9011d858e4a6829a8bf538b897c911585ac11672171c054dabd028a27386c806a5.0.23.11*.2*.0400*.31152J.e.00000001d16c81cc6c099861f205c4ee8a7407fdc911585a62f9e46378ce5ec5a265ef858c73ae3c.0.10*.131*.122*.122.0.0" msgID="AB3C4EBA11EFE7C7123E0080EF655936"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nrr="90" nrc="162"&gt;&lt;pg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</si>
  <si>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ut="02/10/2025 15:57:29" si="2.000000019a565751024bc92c6a4c5db3622fe032c4f7ec881dc1a6521992557f5a35aada037744eb6e3e87d93fb1990f639606c7357bf716e1a3e1e91ef80be9062c54ea22f2c820de31925761fed383c62870c912d78f8f5f48f9028ec20a98e063d6f599ccf3c2d903a3c3e7d072c712b85220fc7ac7c6721f88af2958a5df95181412d8e4579158aff7881f352b3459e9b015aa2631da8b53713bd694c553617b.p.3082.0.1.Europe/Madrid.upriv*_1*_pidn2*_12*_session*-lat*_1.000000017f73cb5f56d1c6e70cab8c0b4f4368a5b5ee3e72851ebf5f277ce5bd8d6120251dd94492e22fa85afa300a05891f8ec04a69b420.00000001f9fc007bd0e28a2c06d2823eb887c640b5ee3e72bb09c0d5c94c780c918a44fe8660f98747cc46ee5cff208a1533af19bcba78b0.0.1.1.BDEbi.D066E1C611E6257C10D00080EF253B44.0-3082.1.1_-0.1.0_-3082.1.1_5.5.0.*0.000000015ab37b9011d858e4a6829a8bf538b897c911585ac11672171c054dabd028a27386c806a5.0.23.11*.2*.0400*.31152J.e.00000001d16c81cc6c099861f205c4ee8a7407fdc911585a62f9e46378ce5ec5a265ef858c73ae3c.0.10*.131*.122*.122.0.0" msgID="B82F64CC11EFE7C7123E0080EFB5F937"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nrr="1453" nrc="1755"&gt;&lt;pg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</si>
  <si>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ut="02/10/2025 15:57:43" si="2.000000019a565751024bc92c6a4c5db3622fe032c4f7ec881dc1a6521992557f5a35aada037744eb6e3e87d93fb1990f639606c7357bf716e1a3e1e91ef80be9062c54ea22f2c820de31925761fed383c62870c912d78f8f5f48f9028ec20a98e063d6f599ccf3c2d903a3c3e7d072c712b85220fc7ac7c6721f88af2958a5df95181412d8e4579158aff7881f352b3459e9b015aa2631da8b53713bd694c553617b.p.3082.0.1.Europe/Madrid.upriv*_1*_pidn2*_12*_session*-lat*_1.000000017f73cb5f56d1c6e70cab8c0b4f4368a5b5ee3e72851ebf5f277ce5bd8d6120251dd94492e22fa85afa300a05891f8ec04a69b420.00000001f9fc007bd0e28a2c06d2823eb887c640b5ee3e72bb09c0d5c94c780c918a44fe8660f98747cc46ee5cff208a1533af19bcba78b0.0.1.1.BDEbi.D066E1C611E6257C10D00080EF253B44.0-3082.1.1_-0.1.0_-3082.1.1_5.5.0.*0.000000015ab37b9011d858e4a6829a8bf538b897c911585ac11672171c054dabd028a27386c806a5.0.23.11*.2*.0400*.31152J.e.00000001d16c81cc6c099861f205c4ee8a7407fdc911585a62f9e46378ce5ec5a265ef858c73ae3c.0.10*.131*.122*.122.0.0" msgID="C22CC3FC11EFE7C7123E0080EF35FA38"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nrr="4311" nrc="1180"&gt;&lt;pg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</si>
  <si>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8d15c431747c44d6bed2d7d8be0d4f66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</si>
  <si>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ut="02/10/2025 15:57:57" si="2.000000019a565751024bc92c6a4c5db3622fe032c4f7ec881dc1a6521992557f5a35aada037744eb6e3e87d93fb1990f639606c7357bf716e1a3e1e91ef80be9062c54ea22f2c820de31925761fed383c62870c912d78f8f5f48f9028ec20a98e063d6f599ccf3c2d903a3c3e7d072c712b85220fc7ac7c6721f88af2958a5df95181412d8e4579158aff7881f352b3459e9b015aa2631da8b53713bd694c553617b.p.3082.0.1.Europe/Madrid.upriv*_1*_pidn2*_12*_session*-lat*_1.000000017f73cb5f56d1c6e70cab8c0b4f4368a5b5ee3e72851ebf5f277ce5bd8d6120251dd94492e22fa85afa300a05891f8ec04a69b420.00000001f9fc007bd0e28a2c06d2823eb887c640b5ee3e72bb09c0d5c94c780c918a44fe8660f98747cc46ee5cff208a1533af19bcba78b0.0.1.1.BDEbi.D066E1C611E6257C10D00080EF253B44.0-3082.1.1_-0.1.0_-3082.1.1_5.5.0.*0.000000015ab37b9011d858e4a6829a8bf538b897c911585ac11672171c054dabd028a27386c806a5.0.23.11*.2*.0400*.31152J.e.00000001d16c81cc6c099861f205c4ee8a7407fdc911585a62f9e46378ce5ec5a265ef858c73ae3c.0.10*.131*.122*.122.0.0" msgID="C94AA05B11EFE7C7123E0080EF25DA38"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nrr="4326" nrc="1180"&gt;&lt;pg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</si>
</sst>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  <numFmt numFmtId="182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8" fontId="32" fillId="6" borderId="6">
      <alignment horizontal="right" vertical="center"/>
    </xf>
    <xf numFmtId="181" fontId="32" fillId="6" borderId="6">
      <alignment horizontal="right" vertical="center"/>
    </xf>
    <xf numFmtId="180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0" fontId="33" fillId="7" borderId="6" xfId="21" quotePrefix="1" applyAlignment="1">
      <alignment horizontal="center"/>
    </xf>
    <xf numFmtId="176" fontId="32" fillId="6" borderId="6" xfId="26">
      <alignment horizontal="right" vertical="center"/>
    </xf>
    <xf numFmtId="178" fontId="32" fillId="6" borderId="6" xfId="28">
      <alignment horizontal="right" vertical="center"/>
    </xf>
    <xf numFmtId="177" fontId="32" fillId="6" borderId="6" xfId="27">
      <alignment horizontal="right" vertic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98.91</c:v>
                </c:pt>
                <c:pt idx="1">
                  <c:v>98.02</c:v>
                </c:pt>
                <c:pt idx="2">
                  <c:v>97.23</c:v>
                </c:pt>
                <c:pt idx="3">
                  <c:v>97.04</c:v>
                </c:pt>
                <c:pt idx="4">
                  <c:v>97.21</c:v>
                </c:pt>
                <c:pt idx="5">
                  <c:v>97.63</c:v>
                </c:pt>
                <c:pt idx="6">
                  <c:v>98.43</c:v>
                </c:pt>
                <c:pt idx="7">
                  <c:v>98.73</c:v>
                </c:pt>
                <c:pt idx="8">
                  <c:v>98.47</c:v>
                </c:pt>
                <c:pt idx="9">
                  <c:v>97.74</c:v>
                </c:pt>
                <c:pt idx="10">
                  <c:v>97.42</c:v>
                </c:pt>
                <c:pt idx="11">
                  <c:v>98.66</c:v>
                </c:pt>
                <c:pt idx="12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99.29</c:v>
                </c:pt>
                <c:pt idx="1">
                  <c:v>97.52</c:v>
                </c:pt>
                <c:pt idx="2">
                  <c:v>98.96</c:v>
                </c:pt>
                <c:pt idx="3">
                  <c:v>96.64</c:v>
                </c:pt>
                <c:pt idx="4">
                  <c:v>96.44</c:v>
                </c:pt>
                <c:pt idx="5">
                  <c:v>97.99</c:v>
                </c:pt>
                <c:pt idx="6">
                  <c:v>99.86</c:v>
                </c:pt>
                <c:pt idx="7">
                  <c:v>99.96</c:v>
                </c:pt>
                <c:pt idx="8">
                  <c:v>99.47</c:v>
                </c:pt>
                <c:pt idx="9">
                  <c:v>98.82</c:v>
                </c:pt>
                <c:pt idx="10">
                  <c:v>98.25</c:v>
                </c:pt>
                <c:pt idx="11">
                  <c:v>99.09</c:v>
                </c:pt>
                <c:pt idx="12">
                  <c:v>99.25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3.042154543504007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99.66</c:v>
                </c:pt>
                <c:pt idx="1">
                  <c:v>99.4</c:v>
                </c:pt>
                <c:pt idx="2">
                  <c:v>99.47</c:v>
                </c:pt>
                <c:pt idx="3">
                  <c:v>99.48</c:v>
                </c:pt>
                <c:pt idx="4">
                  <c:v>98.78</c:v>
                </c:pt>
                <c:pt idx="5">
                  <c:v>99.25</c:v>
                </c:pt>
                <c:pt idx="6">
                  <c:v>99.33</c:v>
                </c:pt>
                <c:pt idx="7">
                  <c:v>99.03</c:v>
                </c:pt>
                <c:pt idx="8">
                  <c:v>98.2</c:v>
                </c:pt>
                <c:pt idx="9">
                  <c:v>98.45</c:v>
                </c:pt>
                <c:pt idx="10">
                  <c:v>96.89</c:v>
                </c:pt>
                <c:pt idx="11">
                  <c:v>98.35</c:v>
                </c:pt>
                <c:pt idx="12">
                  <c:v>97.91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537773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I30" sqref="I30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Enero 2025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K9" sqref="K9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5.57031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Enero 2025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22215.659999999996</v>
      </c>
      <c r="G9" s="35"/>
      <c r="H9" s="35">
        <f>SUM(H10:H12)</f>
        <v>19691.363210000003</v>
      </c>
      <c r="I9" s="35">
        <f>SUM(I10:I12)</f>
        <v>1987.5469999999998</v>
      </c>
      <c r="J9" s="35">
        <f>SUM(J10:J12)</f>
        <v>1751.2820000000002</v>
      </c>
      <c r="K9" s="35">
        <f>SUM(F9,H9:J9)</f>
        <v>45645.852209999997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22098.67</v>
      </c>
      <c r="G10" s="37"/>
      <c r="H10" s="37">
        <v>18857.682040000003</v>
      </c>
      <c r="I10" s="37">
        <v>1113.415</v>
      </c>
      <c r="J10" s="37">
        <v>1379.9580000000001</v>
      </c>
      <c r="K10" s="37">
        <f>SUM(F10,H10:J10)</f>
        <v>43449.725039999998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597.68117000000007</v>
      </c>
      <c r="I12" s="49">
        <v>238.24399999999997</v>
      </c>
      <c r="J12" s="49">
        <v>326.72100000000006</v>
      </c>
      <c r="K12" s="49">
        <f>SUM(F12,H12:J12)</f>
        <v>1250.7861700000001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1786</v>
      </c>
      <c r="G13" s="39"/>
      <c r="H13" s="39">
        <v>3438</v>
      </c>
      <c r="I13" s="39">
        <v>721</v>
      </c>
      <c r="J13" s="39">
        <v>721</v>
      </c>
      <c r="K13" s="39">
        <f>SUM(F13:J13)</f>
        <v>6666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97216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41</v>
      </c>
      <c r="K15" s="49">
        <f>SUM(F15,H15:J15)</f>
        <v>246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11750</v>
      </c>
      <c r="G16" s="35"/>
      <c r="H16" s="35">
        <v>3722</v>
      </c>
      <c r="I16" s="35">
        <v>496</v>
      </c>
      <c r="J16" s="35">
        <v>36</v>
      </c>
      <c r="K16" s="35">
        <f>SUM(F16:J16)</f>
        <v>16004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80</v>
      </c>
      <c r="G17" s="49"/>
      <c r="H17" s="49">
        <v>55</v>
      </c>
      <c r="I17" s="49">
        <v>28</v>
      </c>
      <c r="J17" s="49">
        <v>5</v>
      </c>
      <c r="K17" s="49">
        <f>SUM(F17:J17)</f>
        <v>168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8" t="s">
        <v>53</v>
      </c>
      <c r="F20" s="39">
        <v>2</v>
      </c>
      <c r="G20" s="39"/>
      <c r="H20" s="39">
        <v>10</v>
      </c>
      <c r="I20" s="39">
        <v>4</v>
      </c>
      <c r="J20" s="39">
        <v>2</v>
      </c>
      <c r="K20" s="39">
        <f>SUM(F20:J20)</f>
        <v>18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34" t="s">
        <v>54</v>
      </c>
      <c r="F21" s="35">
        <v>0</v>
      </c>
      <c r="G21" s="35"/>
      <c r="H21" s="35">
        <v>300</v>
      </c>
      <c r="I21" s="35">
        <v>0</v>
      </c>
      <c r="J21" s="35">
        <v>0</v>
      </c>
      <c r="K21" s="35">
        <f t="shared" ref="K21:K22" si="0">SUM(F21:J21)</f>
        <v>300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48" t="s">
        <v>19</v>
      </c>
      <c r="F22" s="49">
        <v>0</v>
      </c>
      <c r="G22" s="49"/>
      <c r="H22" s="49">
        <v>2</v>
      </c>
      <c r="I22" s="49">
        <v>0</v>
      </c>
      <c r="J22" s="49">
        <v>0</v>
      </c>
      <c r="K22" s="49">
        <f t="shared" si="0"/>
        <v>2</v>
      </c>
      <c r="L22" s="28"/>
      <c r="M22" s="28"/>
      <c r="N22" s="28"/>
      <c r="O22" s="28"/>
      <c r="P22" s="28"/>
      <c r="Q22" s="28"/>
    </row>
    <row r="23" spans="1:17" ht="15" customHeight="1">
      <c r="E23" s="89" t="s">
        <v>13</v>
      </c>
      <c r="F23" s="89"/>
      <c r="G23" s="89"/>
      <c r="H23" s="89"/>
      <c r="I23" s="89"/>
      <c r="J23" s="89"/>
      <c r="K23" s="89"/>
    </row>
    <row r="24" spans="1:17" ht="12" customHeight="1">
      <c r="C24" s="13"/>
      <c r="E24" s="91" t="s">
        <v>30</v>
      </c>
      <c r="F24" s="91"/>
      <c r="G24" s="91"/>
      <c r="H24" s="91"/>
      <c r="I24" s="91"/>
      <c r="J24" s="91"/>
      <c r="K24" s="91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  <c r="F26" s="11"/>
      <c r="G26" s="30"/>
      <c r="H26" s="30"/>
      <c r="I26" s="30"/>
      <c r="J26" s="30"/>
      <c r="K26" s="30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D31" sqref="D31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Enero 2025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I23" sqref="I23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Enero 2025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Enero 2025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31.69</v>
      </c>
      <c r="E9" s="51">
        <f>'Data 1'!P16</f>
        <v>31.69</v>
      </c>
      <c r="F9" s="46"/>
    </row>
    <row r="10" spans="2:6" ht="12.75" customHeight="1">
      <c r="B10" s="62"/>
      <c r="C10" s="52" t="s">
        <v>17</v>
      </c>
      <c r="D10" s="53">
        <f>'Data 1'!G16</f>
        <v>6.6019999999999995E-2</v>
      </c>
      <c r="E10" s="53">
        <f>'Data 1'!J16</f>
        <v>6.6000000000000003E-2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14.15</v>
      </c>
      <c r="E12" s="55">
        <f>'Data 1'!Q16</f>
        <v>14.15</v>
      </c>
    </row>
    <row r="13" spans="2:6" ht="12.75" customHeight="1">
      <c r="C13" s="56" t="s">
        <v>23</v>
      </c>
      <c r="D13" s="57">
        <f>'Data 1'!H16</f>
        <v>1.3680000000000001</v>
      </c>
      <c r="E13" s="57">
        <f>'Data 1'!K16</f>
        <v>1.3680000000000001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0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23" sqref="E23:K23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E</v>
      </c>
      <c r="B4" s="83" t="s">
        <v>41</v>
      </c>
      <c r="C4" s="83" t="s">
        <v>37</v>
      </c>
      <c r="D4" s="85">
        <v>98.91</v>
      </c>
      <c r="E4" s="85">
        <v>99.29</v>
      </c>
      <c r="F4" s="85">
        <v>99.66</v>
      </c>
      <c r="G4" s="86">
        <v>0</v>
      </c>
      <c r="H4" s="86">
        <v>0</v>
      </c>
      <c r="I4" s="86">
        <v>0</v>
      </c>
      <c r="J4" s="86">
        <v>0</v>
      </c>
      <c r="K4" s="86">
        <v>0</v>
      </c>
      <c r="L4" s="86">
        <v>0</v>
      </c>
      <c r="M4" s="87">
        <v>0</v>
      </c>
      <c r="N4" s="87">
        <v>0</v>
      </c>
      <c r="O4" s="87">
        <v>0</v>
      </c>
      <c r="P4" s="87">
        <v>0</v>
      </c>
      <c r="Q4" s="87">
        <v>0</v>
      </c>
      <c r="R4" s="87">
        <v>0</v>
      </c>
    </row>
    <row r="5" spans="1:18">
      <c r="A5" s="79" t="str">
        <f t="shared" ref="A5:A16" si="0">MID(B5,1,1)</f>
        <v>F</v>
      </c>
      <c r="B5" s="83" t="s">
        <v>42</v>
      </c>
      <c r="C5" s="83" t="s">
        <v>37</v>
      </c>
      <c r="D5" s="85">
        <v>98.02</v>
      </c>
      <c r="E5" s="85">
        <v>97.52</v>
      </c>
      <c r="F5" s="85">
        <v>99.4</v>
      </c>
      <c r="G5" s="86">
        <v>3.1800000000000001E-3</v>
      </c>
      <c r="H5" s="86">
        <v>0</v>
      </c>
      <c r="I5" s="86">
        <v>8.7999999999999995E-2</v>
      </c>
      <c r="J5" s="86">
        <v>3.0000000000000001E-3</v>
      </c>
      <c r="K5" s="86">
        <v>0</v>
      </c>
      <c r="L5" s="86">
        <v>8.7999999999999995E-2</v>
      </c>
      <c r="M5" s="87">
        <v>1.45</v>
      </c>
      <c r="N5" s="87">
        <v>0</v>
      </c>
      <c r="O5" s="87">
        <v>1.46</v>
      </c>
      <c r="P5" s="87">
        <v>1.45</v>
      </c>
      <c r="Q5" s="87">
        <v>0</v>
      </c>
      <c r="R5" s="87">
        <v>1.46</v>
      </c>
    </row>
    <row r="6" spans="1:18">
      <c r="A6" s="79" t="str">
        <f t="shared" si="0"/>
        <v>M</v>
      </c>
      <c r="B6" s="83" t="s">
        <v>43</v>
      </c>
      <c r="C6" s="83" t="s">
        <v>37</v>
      </c>
      <c r="D6" s="85">
        <v>97.23</v>
      </c>
      <c r="E6" s="85">
        <v>98.96</v>
      </c>
      <c r="F6" s="85">
        <v>99.47</v>
      </c>
      <c r="G6" s="86">
        <v>2.49E-3</v>
      </c>
      <c r="H6" s="86">
        <v>0</v>
      </c>
      <c r="I6" s="86">
        <v>0</v>
      </c>
      <c r="J6" s="86">
        <v>6.0000000000000001E-3</v>
      </c>
      <c r="K6" s="86">
        <v>0</v>
      </c>
      <c r="L6" s="86">
        <v>8.8999999999999996E-2</v>
      </c>
      <c r="M6" s="87">
        <v>1.08</v>
      </c>
      <c r="N6" s="87">
        <v>0</v>
      </c>
      <c r="O6" s="87">
        <v>0</v>
      </c>
      <c r="P6" s="87">
        <v>2.5299999999999998</v>
      </c>
      <c r="Q6" s="87">
        <v>0</v>
      </c>
      <c r="R6" s="87">
        <v>1.46</v>
      </c>
    </row>
    <row r="7" spans="1:18">
      <c r="A7" s="79" t="str">
        <f t="shared" si="0"/>
        <v>A</v>
      </c>
      <c r="B7" s="83" t="s">
        <v>44</v>
      </c>
      <c r="C7" s="83" t="s">
        <v>37</v>
      </c>
      <c r="D7" s="85">
        <v>97.04</v>
      </c>
      <c r="E7" s="85">
        <v>96.64</v>
      </c>
      <c r="F7" s="85">
        <v>99.48</v>
      </c>
      <c r="G7" s="86">
        <v>0</v>
      </c>
      <c r="H7" s="86">
        <v>0</v>
      </c>
      <c r="I7" s="86">
        <v>0</v>
      </c>
      <c r="J7" s="86">
        <v>6.0000000000000001E-3</v>
      </c>
      <c r="K7" s="86">
        <v>0</v>
      </c>
      <c r="L7" s="86">
        <v>8.8999999999999996E-2</v>
      </c>
      <c r="M7" s="87">
        <v>0</v>
      </c>
      <c r="N7" s="87">
        <v>0</v>
      </c>
      <c r="O7" s="87">
        <v>0</v>
      </c>
      <c r="P7" s="87">
        <v>2.5299999999999998</v>
      </c>
      <c r="Q7" s="87">
        <v>0</v>
      </c>
      <c r="R7" s="87">
        <v>1.46</v>
      </c>
    </row>
    <row r="8" spans="1:18">
      <c r="A8" s="79" t="str">
        <f t="shared" si="0"/>
        <v>M</v>
      </c>
      <c r="B8" s="83" t="s">
        <v>45</v>
      </c>
      <c r="C8" s="83" t="s">
        <v>37</v>
      </c>
      <c r="D8" s="85">
        <v>97.21</v>
      </c>
      <c r="E8" s="85">
        <v>96.44</v>
      </c>
      <c r="F8" s="85">
        <v>98.78</v>
      </c>
      <c r="G8" s="86">
        <v>1.3500000000000001E-3</v>
      </c>
      <c r="H8" s="86">
        <v>2.5000000000000001E-2</v>
      </c>
      <c r="I8" s="86">
        <v>0</v>
      </c>
      <c r="J8" s="86">
        <v>7.0000000000000001E-3</v>
      </c>
      <c r="K8" s="86">
        <v>2.7E-2</v>
      </c>
      <c r="L8" s="86">
        <v>0.09</v>
      </c>
      <c r="M8" s="87">
        <v>0.55000000000000004</v>
      </c>
      <c r="N8" s="87">
        <v>0.27</v>
      </c>
      <c r="O8" s="87">
        <v>0</v>
      </c>
      <c r="P8" s="87">
        <v>3.08</v>
      </c>
      <c r="Q8" s="87">
        <v>0.27</v>
      </c>
      <c r="R8" s="87">
        <v>1.46</v>
      </c>
    </row>
    <row r="9" spans="1:18">
      <c r="A9" s="79" t="str">
        <f t="shared" si="0"/>
        <v>J</v>
      </c>
      <c r="B9" s="83" t="s">
        <v>46</v>
      </c>
      <c r="C9" s="83" t="s">
        <v>37</v>
      </c>
      <c r="D9" s="85">
        <v>97.63</v>
      </c>
      <c r="E9" s="85">
        <v>97.99</v>
      </c>
      <c r="F9" s="85">
        <v>99.25</v>
      </c>
      <c r="G9" s="86">
        <v>1.119E-2</v>
      </c>
      <c r="H9" s="86">
        <v>0</v>
      </c>
      <c r="I9" s="86">
        <v>0</v>
      </c>
      <c r="J9" s="86">
        <v>1.7999999999999999E-2</v>
      </c>
      <c r="K9" s="86">
        <v>2.5999999999999999E-2</v>
      </c>
      <c r="L9" s="86">
        <v>0.09</v>
      </c>
      <c r="M9" s="87">
        <v>4.72</v>
      </c>
      <c r="N9" s="87">
        <v>0</v>
      </c>
      <c r="O9" s="87">
        <v>0</v>
      </c>
      <c r="P9" s="87">
        <v>7.8</v>
      </c>
      <c r="Q9" s="87">
        <v>0.27</v>
      </c>
      <c r="R9" s="87">
        <v>1.46</v>
      </c>
    </row>
    <row r="10" spans="1:18">
      <c r="A10" s="79" t="str">
        <f t="shared" si="0"/>
        <v>J</v>
      </c>
      <c r="B10" s="83" t="s">
        <v>47</v>
      </c>
      <c r="C10" s="83" t="s">
        <v>37</v>
      </c>
      <c r="D10" s="85">
        <v>98.43</v>
      </c>
      <c r="E10" s="85">
        <v>99.86</v>
      </c>
      <c r="F10" s="85">
        <v>99.33</v>
      </c>
      <c r="G10" s="86">
        <v>0</v>
      </c>
      <c r="H10" s="86">
        <v>0</v>
      </c>
      <c r="I10" s="86">
        <v>0</v>
      </c>
      <c r="J10" s="86">
        <v>1.7999999999999999E-2</v>
      </c>
      <c r="K10" s="86">
        <v>2.4E-2</v>
      </c>
      <c r="L10" s="86">
        <v>8.8999999999999996E-2</v>
      </c>
      <c r="M10" s="87">
        <v>0</v>
      </c>
      <c r="N10" s="87">
        <v>0</v>
      </c>
      <c r="O10" s="87">
        <v>0</v>
      </c>
      <c r="P10" s="87">
        <v>7.8</v>
      </c>
      <c r="Q10" s="87">
        <v>0.27</v>
      </c>
      <c r="R10" s="87">
        <v>1.46</v>
      </c>
    </row>
    <row r="11" spans="1:18">
      <c r="A11" s="79" t="str">
        <f t="shared" si="0"/>
        <v>A</v>
      </c>
      <c r="B11" s="83" t="s">
        <v>48</v>
      </c>
      <c r="C11" s="83" t="s">
        <v>37</v>
      </c>
      <c r="D11" s="85">
        <v>98.73</v>
      </c>
      <c r="E11" s="85">
        <v>99.96</v>
      </c>
      <c r="F11" s="85">
        <v>99.03</v>
      </c>
      <c r="G11" s="86">
        <v>1.4E-3</v>
      </c>
      <c r="H11" s="86">
        <v>0</v>
      </c>
      <c r="I11" s="86">
        <v>0</v>
      </c>
      <c r="J11" s="86">
        <v>1.9E-2</v>
      </c>
      <c r="K11" s="86">
        <v>2.3E-2</v>
      </c>
      <c r="L11" s="86">
        <v>8.7999999999999995E-2</v>
      </c>
      <c r="M11" s="87">
        <v>0.65</v>
      </c>
      <c r="N11" s="87">
        <v>0</v>
      </c>
      <c r="O11" s="87">
        <v>0</v>
      </c>
      <c r="P11" s="87">
        <v>8.4499999999999993</v>
      </c>
      <c r="Q11" s="87">
        <v>0.27</v>
      </c>
      <c r="R11" s="87">
        <v>1.46</v>
      </c>
    </row>
    <row r="12" spans="1:18">
      <c r="A12" s="79" t="str">
        <f t="shared" si="0"/>
        <v>S</v>
      </c>
      <c r="B12" s="83" t="s">
        <v>49</v>
      </c>
      <c r="C12" s="83" t="s">
        <v>37</v>
      </c>
      <c r="D12" s="85">
        <v>98.47</v>
      </c>
      <c r="E12" s="85">
        <v>99.47</v>
      </c>
      <c r="F12" s="85">
        <v>98.2</v>
      </c>
      <c r="G12" s="86">
        <v>7.2999999999999996E-4</v>
      </c>
      <c r="H12" s="86">
        <v>0</v>
      </c>
      <c r="I12" s="86">
        <v>0</v>
      </c>
      <c r="J12" s="86">
        <v>0.02</v>
      </c>
      <c r="K12" s="86">
        <v>2.3E-2</v>
      </c>
      <c r="L12" s="86">
        <v>8.7999999999999995E-2</v>
      </c>
      <c r="M12" s="87">
        <v>0.31</v>
      </c>
      <c r="N12" s="87">
        <v>0</v>
      </c>
      <c r="O12" s="87">
        <v>0</v>
      </c>
      <c r="P12" s="87">
        <v>8.76</v>
      </c>
      <c r="Q12" s="87">
        <v>0.27</v>
      </c>
      <c r="R12" s="87">
        <v>1.46</v>
      </c>
    </row>
    <row r="13" spans="1:18">
      <c r="A13" s="79" t="str">
        <f t="shared" si="0"/>
        <v>O</v>
      </c>
      <c r="B13" s="83" t="s">
        <v>50</v>
      </c>
      <c r="C13" s="83" t="s">
        <v>37</v>
      </c>
      <c r="D13" s="85">
        <v>97.74</v>
      </c>
      <c r="E13" s="85">
        <v>98.82</v>
      </c>
      <c r="F13" s="85">
        <v>98.45</v>
      </c>
      <c r="G13" s="86">
        <v>2.426E-2</v>
      </c>
      <c r="H13" s="86">
        <v>0</v>
      </c>
      <c r="I13" s="86">
        <v>3.6999999999999998E-2</v>
      </c>
      <c r="J13" s="86">
        <v>4.2999999999999997E-2</v>
      </c>
      <c r="K13" s="86">
        <v>2.3E-2</v>
      </c>
      <c r="L13" s="86">
        <v>0.126</v>
      </c>
      <c r="M13" s="87">
        <v>10.26</v>
      </c>
      <c r="N13" s="87">
        <v>0</v>
      </c>
      <c r="O13" s="87">
        <v>0.64</v>
      </c>
      <c r="P13" s="87">
        <v>19.02</v>
      </c>
      <c r="Q13" s="87">
        <v>0.27</v>
      </c>
      <c r="R13" s="87">
        <v>2.1</v>
      </c>
    </row>
    <row r="14" spans="1:18">
      <c r="A14" s="79" t="str">
        <f t="shared" si="0"/>
        <v>N</v>
      </c>
      <c r="B14" s="83" t="s">
        <v>51</v>
      </c>
      <c r="C14" s="83" t="s">
        <v>37</v>
      </c>
      <c r="D14" s="85">
        <v>97.42</v>
      </c>
      <c r="E14" s="85">
        <v>98.25</v>
      </c>
      <c r="F14" s="85">
        <v>96.89</v>
      </c>
      <c r="G14" s="86">
        <v>8.1799999999999998E-3</v>
      </c>
      <c r="H14" s="86">
        <v>0</v>
      </c>
      <c r="I14" s="86">
        <v>0</v>
      </c>
      <c r="J14" s="86">
        <v>5.0999999999999997E-2</v>
      </c>
      <c r="K14" s="86">
        <v>2.3E-2</v>
      </c>
      <c r="L14" s="86">
        <v>0.126</v>
      </c>
      <c r="M14" s="87">
        <v>3.51</v>
      </c>
      <c r="N14" s="87">
        <v>0</v>
      </c>
      <c r="O14" s="87">
        <v>0</v>
      </c>
      <c r="P14" s="87">
        <v>22.53</v>
      </c>
      <c r="Q14" s="87">
        <v>0.27</v>
      </c>
      <c r="R14" s="87">
        <v>2.1</v>
      </c>
    </row>
    <row r="15" spans="1:18">
      <c r="A15" s="79" t="str">
        <f t="shared" si="0"/>
        <v>D</v>
      </c>
      <c r="B15" s="83" t="s">
        <v>52</v>
      </c>
      <c r="C15" s="83" t="s">
        <v>37</v>
      </c>
      <c r="D15" s="85">
        <v>98.66</v>
      </c>
      <c r="E15" s="85">
        <v>99.09</v>
      </c>
      <c r="F15" s="85">
        <v>98.35</v>
      </c>
      <c r="G15" s="86">
        <v>1.536E-2</v>
      </c>
      <c r="H15" s="86">
        <v>0</v>
      </c>
      <c r="I15" s="86">
        <v>0</v>
      </c>
      <c r="J15" s="86">
        <v>6.7000000000000004E-2</v>
      </c>
      <c r="K15" s="86">
        <v>2.4E-2</v>
      </c>
      <c r="L15" s="86">
        <v>0.126</v>
      </c>
      <c r="M15" s="87">
        <v>6.96</v>
      </c>
      <c r="N15" s="87">
        <v>0</v>
      </c>
      <c r="O15" s="87">
        <v>0</v>
      </c>
      <c r="P15" s="87">
        <v>29.49</v>
      </c>
      <c r="Q15" s="87">
        <v>0.27</v>
      </c>
      <c r="R15" s="87">
        <v>2.1</v>
      </c>
    </row>
    <row r="16" spans="1:18">
      <c r="A16" s="79" t="str">
        <f t="shared" si="0"/>
        <v>E</v>
      </c>
      <c r="B16" s="83" t="s">
        <v>55</v>
      </c>
      <c r="C16" s="83" t="s">
        <v>37</v>
      </c>
      <c r="D16" s="85">
        <v>99</v>
      </c>
      <c r="E16" s="85">
        <v>99.25</v>
      </c>
      <c r="F16" s="85">
        <v>97.91</v>
      </c>
      <c r="G16" s="86">
        <v>6.6019999999999995E-2</v>
      </c>
      <c r="H16" s="86">
        <v>1.3680000000000001</v>
      </c>
      <c r="I16" s="86">
        <v>0</v>
      </c>
      <c r="J16" s="86">
        <v>6.6000000000000003E-2</v>
      </c>
      <c r="K16" s="86">
        <v>1.3680000000000001</v>
      </c>
      <c r="L16" s="86">
        <v>0</v>
      </c>
      <c r="M16" s="87">
        <v>31.69</v>
      </c>
      <c r="N16" s="87">
        <v>14.15</v>
      </c>
      <c r="O16" s="87">
        <v>0</v>
      </c>
      <c r="P16" s="87">
        <v>31.69</v>
      </c>
      <c r="Q16" s="87">
        <v>14.15</v>
      </c>
      <c r="R16" s="87">
        <v>0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59</v>
      </c>
    </row>
    <row r="2" spans="1:2">
      <c r="A2" t="s">
        <v>57</v>
      </c>
    </row>
    <row r="3" spans="1:2">
      <c r="A3" t="s">
        <v>60</v>
      </c>
    </row>
    <row r="4" spans="1:2">
      <c r="A4" t="s">
        <v>58</v>
      </c>
    </row>
    <row r="5" spans="1:2">
      <c r="A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2025-02-14T09:22:07Z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